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95" activeTab="3"/>
  </bookViews>
  <sheets>
    <sheet name="PL" sheetId="1" r:id="rId1"/>
    <sheet name="BS" sheetId="2" r:id="rId2"/>
    <sheet name="Statement" sheetId="3" r:id="rId3"/>
    <sheet name="CF" sheetId="4" r:id="rId4"/>
  </sheets>
  <definedNames>
    <definedName name="_xlnm.Print_Area" localSheetId="1">'BS'!$A$1:$D$59</definedName>
    <definedName name="_xlnm.Print_Area" localSheetId="0">'PL'!$A$1:$H$54</definedName>
    <definedName name="_xlnm.Print_Area" localSheetId="2">'Statement'!$A$1:$G$54</definedName>
  </definedNames>
  <calcPr fullCalcOnLoad="1"/>
</workbook>
</file>

<file path=xl/sharedStrings.xml><?xml version="1.0" encoding="utf-8"?>
<sst xmlns="http://schemas.openxmlformats.org/spreadsheetml/2006/main" count="172" uniqueCount="113">
  <si>
    <t>(Incorporated in Malaysia)</t>
  </si>
  <si>
    <t>CONDENSED CONSOLIDATED INCOME STATEMENTS</t>
  </si>
  <si>
    <t>Individual Quarter</t>
  </si>
  <si>
    <t xml:space="preserve">Current year </t>
  </si>
  <si>
    <t xml:space="preserve">quarter </t>
  </si>
  <si>
    <t>RM'000</t>
  </si>
  <si>
    <t>to date</t>
  </si>
  <si>
    <t xml:space="preserve">Preceding year </t>
  </si>
  <si>
    <t>Revenue</t>
  </si>
  <si>
    <t>Finance Costs</t>
  </si>
  <si>
    <t>Operating Expenses</t>
  </si>
  <si>
    <t>Other Operating Income</t>
  </si>
  <si>
    <t>Profit before tax</t>
  </si>
  <si>
    <t>Taxation</t>
  </si>
  <si>
    <t>Profit after tax</t>
  </si>
  <si>
    <t>Attributable to:</t>
  </si>
  <si>
    <t xml:space="preserve">   Equity holders of the parent</t>
  </si>
  <si>
    <t xml:space="preserve">   Minority Interest</t>
  </si>
  <si>
    <t>CONDENSED CONSOLIDATED BALANCE SHEETS</t>
  </si>
  <si>
    <t xml:space="preserve">Audited As At </t>
  </si>
  <si>
    <t>31/12/2005</t>
  </si>
  <si>
    <t>EPS - Basic (sen)</t>
  </si>
  <si>
    <t>ASSETS</t>
  </si>
  <si>
    <t>Non-current assets</t>
  </si>
  <si>
    <t>The figures have not been audited</t>
  </si>
  <si>
    <t>Cumulative quarter</t>
  </si>
  <si>
    <t>Preceding year</t>
  </si>
  <si>
    <t>Property, plant and equipment</t>
  </si>
  <si>
    <t>Investments properties</t>
  </si>
  <si>
    <t>Prepaid lease payments</t>
  </si>
  <si>
    <t>Investments in associates</t>
  </si>
  <si>
    <t>Intangible assets</t>
  </si>
  <si>
    <t>Other investments</t>
  </si>
  <si>
    <t>Deferred tax assets</t>
  </si>
  <si>
    <t>Current assets</t>
  </si>
  <si>
    <t>Inventories</t>
  </si>
  <si>
    <t>Receivables</t>
  </si>
  <si>
    <t>Cash and cash equivalents</t>
  </si>
  <si>
    <t>TOTAL ASSETS</t>
  </si>
  <si>
    <t>Share of profit of associates</t>
  </si>
  <si>
    <t>EQUITY AND LIABILITIES</t>
  </si>
  <si>
    <t>Equity attributable to equity holders of the parent</t>
  </si>
  <si>
    <t>Share capital</t>
  </si>
  <si>
    <t>Reserves</t>
  </si>
  <si>
    <t>Minority interest</t>
  </si>
  <si>
    <t>Total equity</t>
  </si>
  <si>
    <t>Non-Current liabilities</t>
  </si>
  <si>
    <t>Borrowings</t>
  </si>
  <si>
    <t>Deferred tax liabilities</t>
  </si>
  <si>
    <t>Current liabilities</t>
  </si>
  <si>
    <t>Payables</t>
  </si>
  <si>
    <t>Short term borrowings</t>
  </si>
  <si>
    <t>Total liabilities</t>
  </si>
  <si>
    <t>TOTAL EQUITY AND LIABILITIES</t>
  </si>
  <si>
    <t>CONDENSED CONSOLIDATED STATEMENTS OF CHANGES IN EQUITY</t>
  </si>
  <si>
    <t>Balance as at 1 Jan 06</t>
  </si>
  <si>
    <t>Movements during the</t>
  </si>
  <si>
    <t>period (cumulative)</t>
  </si>
  <si>
    <t>Share</t>
  </si>
  <si>
    <t>Capital</t>
  </si>
  <si>
    <t>Non-</t>
  </si>
  <si>
    <t xml:space="preserve">Distributable </t>
  </si>
  <si>
    <t xml:space="preserve">Total </t>
  </si>
  <si>
    <t xml:space="preserve">Minority </t>
  </si>
  <si>
    <t>Total</t>
  </si>
  <si>
    <t>Equity</t>
  </si>
  <si>
    <t>Interest</t>
  </si>
  <si>
    <t>Reserve</t>
  </si>
  <si>
    <t>-------Attributable to Equity Holders of the Parent-------</t>
  </si>
  <si>
    <t>CONDENSED CONSOLIDATED CASH FLOW STATEMENTS</t>
  </si>
  <si>
    <t>Non-cash items and non operating item</t>
  </si>
  <si>
    <t>Operating profit before changes in working capital</t>
  </si>
  <si>
    <t>Changes in working capital</t>
  </si>
  <si>
    <t>Net changes in current assets</t>
  </si>
  <si>
    <t>Net changes in current liabilities</t>
  </si>
  <si>
    <t>Net Cash Flows Used in Operations</t>
  </si>
  <si>
    <t>Finance Cost paid</t>
  </si>
  <si>
    <t>Tax paid</t>
  </si>
  <si>
    <t>Net Cash Flows Used in Operating Activities</t>
  </si>
  <si>
    <t>Investing Activities</t>
  </si>
  <si>
    <t>Financing Activities</t>
  </si>
  <si>
    <t>Net Changes in Cash and Cash Equivalents</t>
  </si>
  <si>
    <t>Cash and Cash Equivalents at beginning of financial period</t>
  </si>
  <si>
    <t>Cash and Cash Equivalents at end of financial period</t>
  </si>
  <si>
    <t>Cash and Cash Equivalents in the consolidated cash flow statements comprise:</t>
  </si>
  <si>
    <t xml:space="preserve">      Cash and bank balances</t>
  </si>
  <si>
    <t xml:space="preserve">      Bank Overdrafts</t>
  </si>
  <si>
    <t xml:space="preserve">      Fixed deposit pledged to a bank</t>
  </si>
  <si>
    <t>Adjustment for non-cash flow:</t>
  </si>
  <si>
    <t xml:space="preserve">corresponding </t>
  </si>
  <si>
    <t>quarter</t>
  </si>
  <si>
    <t>Balance as at 1 Jan 05</t>
  </si>
  <si>
    <r>
      <t xml:space="preserve">EMIVEST BERHAD </t>
    </r>
    <r>
      <rPr>
        <sz val="10"/>
        <rFont val="Times New Roman"/>
        <family val="1"/>
      </rPr>
      <t>(415622-V)</t>
    </r>
  </si>
  <si>
    <t>Financial Statements for the year ended 31 December 2005.)</t>
  </si>
  <si>
    <t xml:space="preserve">NET ASSETS PER SHARE ATTRIBUTABLE TO </t>
  </si>
  <si>
    <t>ORDINARY EQUITY HOLDERS OF THE PARENT (RM)</t>
  </si>
  <si>
    <t>FOR THE QUARTER ENDED 30 JUNE 2006</t>
  </si>
  <si>
    <t>AS AT 30 JUNE 2006</t>
  </si>
  <si>
    <t xml:space="preserve">6 Months </t>
  </si>
  <si>
    <t>ended 30 June 2006</t>
  </si>
  <si>
    <t>Balance as at 30 June</t>
  </si>
  <si>
    <t>ended 30 June 2005</t>
  </si>
  <si>
    <t xml:space="preserve">6 months ended </t>
  </si>
  <si>
    <t>30/6/2006</t>
  </si>
  <si>
    <t>30/6/2005</t>
  </si>
  <si>
    <t xml:space="preserve"> Statements for the year ended 31 December 2005.)</t>
  </si>
  <si>
    <t>(The Condensed Consolidated Cash Flow Statements should be read in conjunction with the Audited Financial</t>
  </si>
  <si>
    <t xml:space="preserve">(The Condensed Consolidated Statements of Changes in Equity should be read in conjunction with the Audited </t>
  </si>
  <si>
    <t>(The Condensed Consolidated Balance Sheets should be read in conjunction with the Audited Financial Statements</t>
  </si>
  <si>
    <t>for the year ended 31 December 2005.)</t>
  </si>
  <si>
    <t xml:space="preserve"> for the year ended 31 December 2005)</t>
  </si>
  <si>
    <t>(The Condensed Consolidated Income Statements should be read in conjunction with the Audited Financial Statements</t>
  </si>
  <si>
    <t>Unaudited As 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</si>
</sst>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3" fontId="1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5">
      <selection activeCell="A56" sqref="A56"/>
    </sheetView>
  </sheetViews>
  <sheetFormatPr defaultColWidth="9.140625" defaultRowHeight="12.75"/>
  <cols>
    <col min="1" max="1" width="29.8515625" style="1" customWidth="1"/>
    <col min="2" max="2" width="18.00390625" style="1" customWidth="1"/>
    <col min="3" max="3" width="1.1484375" style="6" customWidth="1"/>
    <col min="4" max="4" width="16.140625" style="1" customWidth="1"/>
    <col min="5" max="5" width="0.85546875" style="6" customWidth="1"/>
    <col min="6" max="6" width="16.57421875" style="1" customWidth="1"/>
    <col min="7" max="7" width="1.1484375" style="6" customWidth="1"/>
    <col min="8" max="8" width="16.57421875" style="1" customWidth="1"/>
    <col min="9" max="16384" width="9.140625" style="1" customWidth="1"/>
  </cols>
  <sheetData>
    <row r="1" spans="1:12" ht="15.75">
      <c r="A1" s="52" t="s">
        <v>92</v>
      </c>
      <c r="B1" s="52"/>
      <c r="C1" s="52"/>
      <c r="D1" s="52"/>
      <c r="E1" s="52"/>
      <c r="F1" s="52"/>
      <c r="G1" s="52"/>
      <c r="H1" s="52"/>
      <c r="I1" s="2"/>
      <c r="J1" s="2"/>
      <c r="K1" s="2"/>
      <c r="L1" s="2"/>
    </row>
    <row r="2" spans="1:12" ht="12.75">
      <c r="A2" s="53" t="s">
        <v>0</v>
      </c>
      <c r="B2" s="53"/>
      <c r="C2" s="53"/>
      <c r="D2" s="53"/>
      <c r="E2" s="53"/>
      <c r="F2" s="53"/>
      <c r="G2" s="53"/>
      <c r="H2" s="53"/>
      <c r="I2" s="2"/>
      <c r="J2" s="2"/>
      <c r="K2" s="2"/>
      <c r="L2" s="2"/>
    </row>
    <row r="3" spans="1:12" ht="12.75">
      <c r="A3" s="4"/>
      <c r="B3" s="4"/>
      <c r="C3" s="5"/>
      <c r="D3" s="4"/>
      <c r="E3" s="5"/>
      <c r="F3" s="4"/>
      <c r="G3" s="5"/>
      <c r="H3" s="4"/>
      <c r="I3" s="4"/>
      <c r="J3" s="4"/>
      <c r="K3" s="4"/>
      <c r="L3" s="4"/>
    </row>
    <row r="4" spans="1:12" ht="12.75">
      <c r="A4" s="4" t="s">
        <v>1</v>
      </c>
      <c r="B4" s="4"/>
      <c r="C4" s="5"/>
      <c r="D4" s="4"/>
      <c r="E4" s="5"/>
      <c r="F4" s="4"/>
      <c r="G4" s="5"/>
      <c r="H4" s="4"/>
      <c r="I4" s="4"/>
      <c r="J4" s="4"/>
      <c r="K4" s="4"/>
      <c r="L4" s="4"/>
    </row>
    <row r="5" spans="1:12" ht="12.75">
      <c r="A5" s="4" t="s">
        <v>96</v>
      </c>
      <c r="B5" s="4"/>
      <c r="C5" s="5"/>
      <c r="D5" s="4"/>
      <c r="E5" s="5"/>
      <c r="F5" s="4"/>
      <c r="G5" s="5"/>
      <c r="H5" s="4"/>
      <c r="I5" s="4"/>
      <c r="J5" s="4"/>
      <c r="K5" s="4"/>
      <c r="L5" s="4"/>
    </row>
    <row r="6" ht="12.75">
      <c r="A6" s="1" t="s">
        <v>24</v>
      </c>
    </row>
    <row r="8" spans="2:8" ht="12.75">
      <c r="B8" s="51" t="s">
        <v>2</v>
      </c>
      <c r="C8" s="51"/>
      <c r="D8" s="51"/>
      <c r="E8" s="13"/>
      <c r="F8" s="51" t="s">
        <v>25</v>
      </c>
      <c r="G8" s="51"/>
      <c r="H8" s="51"/>
    </row>
    <row r="9" spans="2:8" ht="12.75">
      <c r="B9" s="7" t="s">
        <v>3</v>
      </c>
      <c r="C9" s="13"/>
      <c r="D9" s="7" t="s">
        <v>26</v>
      </c>
      <c r="E9" s="13"/>
      <c r="F9" s="7" t="s">
        <v>3</v>
      </c>
      <c r="G9" s="13"/>
      <c r="H9" s="7" t="s">
        <v>7</v>
      </c>
    </row>
    <row r="10" spans="2:8" ht="12.75">
      <c r="B10" s="7" t="s">
        <v>4</v>
      </c>
      <c r="C10" s="13"/>
      <c r="D10" s="7" t="s">
        <v>89</v>
      </c>
      <c r="E10" s="13"/>
      <c r="F10" s="7" t="s">
        <v>6</v>
      </c>
      <c r="G10" s="13"/>
      <c r="H10" s="7" t="s">
        <v>89</v>
      </c>
    </row>
    <row r="11" spans="2:8" ht="12.75">
      <c r="B11" s="7"/>
      <c r="C11" s="13"/>
      <c r="D11" s="7" t="s">
        <v>90</v>
      </c>
      <c r="E11" s="13"/>
      <c r="F11" s="7"/>
      <c r="G11" s="13"/>
      <c r="H11" s="7" t="s">
        <v>90</v>
      </c>
    </row>
    <row r="12" spans="2:8" ht="12.75">
      <c r="B12" s="34" t="s">
        <v>103</v>
      </c>
      <c r="C12" s="13"/>
      <c r="D12" s="34" t="s">
        <v>104</v>
      </c>
      <c r="E12" s="13"/>
      <c r="F12" s="34" t="s">
        <v>103</v>
      </c>
      <c r="G12" s="13"/>
      <c r="H12" s="34" t="s">
        <v>104</v>
      </c>
    </row>
    <row r="13" spans="2:8" ht="12.75">
      <c r="B13" s="7" t="s">
        <v>5</v>
      </c>
      <c r="C13" s="13"/>
      <c r="D13" s="7" t="s">
        <v>5</v>
      </c>
      <c r="E13" s="13"/>
      <c r="F13" s="7" t="s">
        <v>5</v>
      </c>
      <c r="G13" s="13"/>
      <c r="H13" s="7" t="s">
        <v>5</v>
      </c>
    </row>
    <row r="14" ht="12.75">
      <c r="B14" s="37"/>
    </row>
    <row r="15" spans="1:8" ht="12.75">
      <c r="A15" s="1" t="s">
        <v>8</v>
      </c>
      <c r="B15" s="38">
        <v>78985</v>
      </c>
      <c r="C15" s="14"/>
      <c r="D15" s="8">
        <v>74035</v>
      </c>
      <c r="E15" s="14"/>
      <c r="F15" s="38">
        <v>157255</v>
      </c>
      <c r="G15" s="14"/>
      <c r="H15" s="8">
        <v>156973</v>
      </c>
    </row>
    <row r="16" spans="2:8" ht="12.75">
      <c r="B16" s="38"/>
      <c r="C16" s="14"/>
      <c r="D16" s="8"/>
      <c r="E16" s="14"/>
      <c r="F16" s="38"/>
      <c r="G16" s="14"/>
      <c r="H16" s="8"/>
    </row>
    <row r="17" spans="1:8" ht="12.75">
      <c r="A17" s="1" t="s">
        <v>10</v>
      </c>
      <c r="B17" s="38">
        <v>-74893</v>
      </c>
      <c r="C17" s="14"/>
      <c r="D17" s="8">
        <v>-67723</v>
      </c>
      <c r="E17" s="14"/>
      <c r="F17" s="38">
        <v>-150589</v>
      </c>
      <c r="G17" s="14"/>
      <c r="H17" s="8">
        <v>-147786</v>
      </c>
    </row>
    <row r="18" spans="2:8" ht="12.75">
      <c r="B18" s="38"/>
      <c r="C18" s="14"/>
      <c r="D18" s="8"/>
      <c r="E18" s="14"/>
      <c r="F18" s="38"/>
      <c r="G18" s="14"/>
      <c r="H18" s="8"/>
    </row>
    <row r="19" spans="1:8" ht="12.75">
      <c r="A19" s="1" t="s">
        <v>11</v>
      </c>
      <c r="B19" s="38">
        <v>114</v>
      </c>
      <c r="C19" s="14"/>
      <c r="D19" s="8">
        <v>61</v>
      </c>
      <c r="E19" s="14"/>
      <c r="F19" s="38">
        <v>610</v>
      </c>
      <c r="G19" s="14"/>
      <c r="H19" s="8">
        <v>101</v>
      </c>
    </row>
    <row r="20" spans="2:8" ht="12.75">
      <c r="B20" s="38"/>
      <c r="C20" s="14"/>
      <c r="D20" s="8"/>
      <c r="E20" s="14"/>
      <c r="F20" s="38"/>
      <c r="G20" s="14"/>
      <c r="H20" s="8"/>
    </row>
    <row r="21" spans="1:8" ht="12.75">
      <c r="A21" s="1" t="s">
        <v>9</v>
      </c>
      <c r="B21" s="38">
        <v>-960</v>
      </c>
      <c r="C21" s="14"/>
      <c r="D21" s="8">
        <v>-840</v>
      </c>
      <c r="E21" s="14"/>
      <c r="F21" s="38">
        <v>-1893</v>
      </c>
      <c r="G21" s="14"/>
      <c r="H21" s="8">
        <v>-1745</v>
      </c>
    </row>
    <row r="22" spans="2:8" ht="12.75">
      <c r="B22" s="38"/>
      <c r="C22" s="14"/>
      <c r="D22" s="8"/>
      <c r="E22" s="14"/>
      <c r="F22" s="38"/>
      <c r="G22" s="14"/>
      <c r="H22" s="8"/>
    </row>
    <row r="23" spans="1:8" ht="12.75">
      <c r="A23" s="1" t="s">
        <v>39</v>
      </c>
      <c r="B23" s="39">
        <v>114</v>
      </c>
      <c r="C23" s="14"/>
      <c r="D23" s="9">
        <v>77</v>
      </c>
      <c r="E23" s="14"/>
      <c r="F23" s="39">
        <v>216</v>
      </c>
      <c r="G23" s="14"/>
      <c r="H23" s="9">
        <v>160</v>
      </c>
    </row>
    <row r="24" spans="2:8" ht="12.75">
      <c r="B24" s="38"/>
      <c r="C24" s="14"/>
      <c r="D24" s="8"/>
      <c r="E24" s="14"/>
      <c r="F24" s="38"/>
      <c r="G24" s="14"/>
      <c r="H24" s="8"/>
    </row>
    <row r="25" spans="1:8" ht="12.75">
      <c r="A25" s="1" t="s">
        <v>12</v>
      </c>
      <c r="B25" s="38">
        <f>SUM(B15:B23)</f>
        <v>3360</v>
      </c>
      <c r="C25" s="14"/>
      <c r="D25" s="8">
        <f>SUM(D14:D23)</f>
        <v>5610</v>
      </c>
      <c r="E25" s="14"/>
      <c r="F25" s="38">
        <f>SUM(F15:F23)</f>
        <v>5599</v>
      </c>
      <c r="G25" s="14"/>
      <c r="H25" s="8">
        <f>SUM(H15:H23)</f>
        <v>7703</v>
      </c>
    </row>
    <row r="26" spans="2:8" ht="12.75">
      <c r="B26" s="38"/>
      <c r="C26" s="14"/>
      <c r="D26" s="8"/>
      <c r="E26" s="14"/>
      <c r="F26" s="38"/>
      <c r="G26" s="14"/>
      <c r="H26" s="8"/>
    </row>
    <row r="27" spans="1:8" ht="12.75">
      <c r="A27" s="1" t="s">
        <v>13</v>
      </c>
      <c r="B27" s="40">
        <v>-1152</v>
      </c>
      <c r="C27" s="14"/>
      <c r="D27" s="14">
        <v>-982</v>
      </c>
      <c r="E27" s="14"/>
      <c r="F27" s="40">
        <v>-1727</v>
      </c>
      <c r="G27" s="14"/>
      <c r="H27" s="14">
        <v>-1344</v>
      </c>
    </row>
    <row r="28" spans="2:8" ht="12.75">
      <c r="B28" s="40"/>
      <c r="C28" s="14"/>
      <c r="D28" s="14"/>
      <c r="E28" s="14"/>
      <c r="F28" s="40"/>
      <c r="G28" s="14"/>
      <c r="H28" s="14"/>
    </row>
    <row r="29" spans="1:8" ht="13.5" thickBot="1">
      <c r="A29" s="1" t="s">
        <v>14</v>
      </c>
      <c r="B29" s="41">
        <f>B25+B27</f>
        <v>2208</v>
      </c>
      <c r="C29" s="15"/>
      <c r="D29" s="10">
        <f>SUM(D25:D28)</f>
        <v>4628</v>
      </c>
      <c r="E29" s="15"/>
      <c r="F29" s="41">
        <f>SUM(F25:F28)</f>
        <v>3872</v>
      </c>
      <c r="G29" s="15"/>
      <c r="H29" s="10">
        <f>SUM(H25:H28)</f>
        <v>6359</v>
      </c>
    </row>
    <row r="30" spans="2:8" ht="12.75">
      <c r="B30" s="38"/>
      <c r="C30" s="14"/>
      <c r="D30" s="8"/>
      <c r="E30" s="14"/>
      <c r="F30" s="38"/>
      <c r="G30" s="14"/>
      <c r="H30" s="8"/>
    </row>
    <row r="31" spans="2:8" ht="12.75">
      <c r="B31" s="38"/>
      <c r="C31" s="14"/>
      <c r="D31" s="8"/>
      <c r="E31" s="14"/>
      <c r="F31" s="38"/>
      <c r="G31" s="14"/>
      <c r="H31" s="8"/>
    </row>
    <row r="32" spans="1:8" ht="12.75">
      <c r="A32" s="1" t="s">
        <v>15</v>
      </c>
      <c r="B32" s="38"/>
      <c r="C32" s="14"/>
      <c r="D32" s="8"/>
      <c r="E32" s="14"/>
      <c r="F32" s="38"/>
      <c r="G32" s="14"/>
      <c r="H32" s="8"/>
    </row>
    <row r="33" spans="1:8" ht="12.75">
      <c r="A33" s="1" t="s">
        <v>16</v>
      </c>
      <c r="B33" s="38">
        <f>B29-B34</f>
        <v>2090</v>
      </c>
      <c r="C33" s="14"/>
      <c r="D33" s="8">
        <f>D29-D34</f>
        <v>4457</v>
      </c>
      <c r="E33" s="8"/>
      <c r="F33" s="38">
        <f>F29-F34</f>
        <v>3608</v>
      </c>
      <c r="G33" s="8"/>
      <c r="H33" s="8">
        <f>H29-H34</f>
        <v>5971</v>
      </c>
    </row>
    <row r="34" spans="1:8" ht="12.75">
      <c r="A34" s="1" t="s">
        <v>17</v>
      </c>
      <c r="B34" s="38">
        <v>118</v>
      </c>
      <c r="C34" s="14"/>
      <c r="D34" s="8">
        <v>171</v>
      </c>
      <c r="E34" s="14"/>
      <c r="F34" s="38">
        <v>264</v>
      </c>
      <c r="G34" s="14"/>
      <c r="H34" s="8">
        <v>388</v>
      </c>
    </row>
    <row r="35" spans="2:8" ht="13.5" thickBot="1">
      <c r="B35" s="41">
        <f>SUM(B33:B34)</f>
        <v>2208</v>
      </c>
      <c r="C35" s="15"/>
      <c r="D35" s="10">
        <f>SUM(D33:D34)</f>
        <v>4628</v>
      </c>
      <c r="E35" s="15"/>
      <c r="F35" s="10">
        <f>SUM(F33:F34)</f>
        <v>3872</v>
      </c>
      <c r="G35" s="15"/>
      <c r="H35" s="10">
        <f>SUM(H33:H34)</f>
        <v>6359</v>
      </c>
    </row>
    <row r="36" spans="2:8" ht="12.75">
      <c r="B36" s="40"/>
      <c r="C36" s="14"/>
      <c r="D36" s="14"/>
      <c r="E36" s="14"/>
      <c r="F36" s="40"/>
      <c r="G36" s="14"/>
      <c r="H36" s="14"/>
    </row>
    <row r="37" spans="2:8" ht="12.75">
      <c r="B37" s="42"/>
      <c r="C37" s="16"/>
      <c r="D37" s="16"/>
      <c r="E37" s="16"/>
      <c r="F37" s="42"/>
      <c r="G37" s="16"/>
      <c r="H37" s="16"/>
    </row>
    <row r="38" spans="2:6" ht="12.75">
      <c r="B38" s="37"/>
      <c r="F38" s="37"/>
    </row>
    <row r="39" spans="2:6" ht="12.75">
      <c r="B39" s="37"/>
      <c r="F39" s="37"/>
    </row>
    <row r="40" spans="1:8" ht="13.5" thickBot="1">
      <c r="A40" s="1" t="s">
        <v>21</v>
      </c>
      <c r="B40" s="43">
        <f>(B33/120000)*100</f>
        <v>1.7416666666666667</v>
      </c>
      <c r="C40" s="17"/>
      <c r="D40" s="12">
        <f>(D33/120000)*100</f>
        <v>3.714166666666667</v>
      </c>
      <c r="E40" s="17"/>
      <c r="F40" s="43">
        <f>(F33/120000)*100</f>
        <v>3.0066666666666664</v>
      </c>
      <c r="G40" s="17"/>
      <c r="H40" s="12">
        <f>(H33/120000)*100</f>
        <v>4.975833333333333</v>
      </c>
    </row>
    <row r="41" spans="2:6" ht="12.75">
      <c r="B41" s="37"/>
      <c r="F41" s="37"/>
    </row>
    <row r="42" ht="12.75">
      <c r="B42" s="37"/>
    </row>
    <row r="51" ht="12.75">
      <c r="A51" s="4" t="s">
        <v>111</v>
      </c>
    </row>
    <row r="52" spans="1:5" ht="12.75">
      <c r="A52" s="4" t="s">
        <v>110</v>
      </c>
      <c r="D52" s="3"/>
      <c r="E52" s="18"/>
    </row>
    <row r="55" spans="1:8" ht="12.75">
      <c r="A55" s="51"/>
      <c r="B55" s="51"/>
      <c r="C55" s="51"/>
      <c r="D55" s="51"/>
      <c r="E55" s="51"/>
      <c r="F55" s="51"/>
      <c r="G55" s="51"/>
      <c r="H55" s="51"/>
    </row>
  </sheetData>
  <mergeCells count="5">
    <mergeCell ref="A55:H55"/>
    <mergeCell ref="B8:D8"/>
    <mergeCell ref="F8:H8"/>
    <mergeCell ref="A1:H1"/>
    <mergeCell ref="A2:H2"/>
  </mergeCells>
  <printOptions/>
  <pageMargins left="0.75" right="0.28" top="1" bottom="1" header="0.5" footer="0.5"/>
  <pageSetup horizontalDpi="600" verticalDpi="600" orientation="portrait" scale="95" r:id="rId1"/>
  <headerFooter alignWithMargins="0">
    <oddFooter>&amp;C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9">
      <selection activeCell="A7" sqref="A7"/>
    </sheetView>
  </sheetViews>
  <sheetFormatPr defaultColWidth="9.140625" defaultRowHeight="12.75"/>
  <cols>
    <col min="1" max="1" width="49.140625" style="1" customWidth="1"/>
    <col min="2" max="2" width="18.7109375" style="1" customWidth="1"/>
    <col min="3" max="3" width="3.00390625" style="1" customWidth="1"/>
    <col min="4" max="4" width="18.57421875" style="1" customWidth="1"/>
    <col min="5" max="16384" width="9.140625" style="1" customWidth="1"/>
  </cols>
  <sheetData>
    <row r="1" spans="1:7" ht="15.75">
      <c r="A1" s="52" t="s">
        <v>92</v>
      </c>
      <c r="B1" s="52"/>
      <c r="C1" s="52"/>
      <c r="D1" s="52"/>
      <c r="E1" s="2"/>
      <c r="F1" s="2"/>
      <c r="G1" s="2"/>
    </row>
    <row r="2" spans="1:7" ht="12.75">
      <c r="A2" s="53" t="s">
        <v>0</v>
      </c>
      <c r="B2" s="53"/>
      <c r="C2" s="53"/>
      <c r="D2" s="53"/>
      <c r="E2" s="2"/>
      <c r="F2" s="2"/>
      <c r="G2" s="2"/>
    </row>
    <row r="3" spans="1:3" ht="12.75">
      <c r="A3" s="4"/>
      <c r="B3" s="4"/>
      <c r="C3" s="4"/>
    </row>
    <row r="4" spans="1:3" ht="12.75">
      <c r="A4" s="4" t="s">
        <v>18</v>
      </c>
      <c r="B4" s="4"/>
      <c r="C4" s="4"/>
    </row>
    <row r="5" spans="1:3" ht="12.75">
      <c r="A5" s="4" t="s">
        <v>97</v>
      </c>
      <c r="B5" s="4"/>
      <c r="C5" s="4"/>
    </row>
    <row r="6" spans="1:3" ht="12.75">
      <c r="A6" s="4"/>
      <c r="B6" s="4"/>
      <c r="C6" s="4"/>
    </row>
    <row r="7" spans="2:4" ht="12.75">
      <c r="B7" s="7" t="s">
        <v>112</v>
      </c>
      <c r="C7" s="7"/>
      <c r="D7" s="7" t="s">
        <v>19</v>
      </c>
    </row>
    <row r="8" spans="2:4" ht="12.75">
      <c r="B8" s="34" t="s">
        <v>103</v>
      </c>
      <c r="C8" s="7"/>
      <c r="D8" s="7" t="s">
        <v>20</v>
      </c>
    </row>
    <row r="9" spans="2:4" ht="12.75">
      <c r="B9" s="7" t="s">
        <v>5</v>
      </c>
      <c r="C9" s="7"/>
      <c r="D9" s="7" t="s">
        <v>5</v>
      </c>
    </row>
    <row r="11" ht="13.5">
      <c r="A11" s="19" t="s">
        <v>22</v>
      </c>
    </row>
    <row r="12" ht="12.75">
      <c r="A12" s="4" t="s">
        <v>23</v>
      </c>
    </row>
    <row r="13" spans="1:4" ht="12.75">
      <c r="A13" s="1" t="s">
        <v>27</v>
      </c>
      <c r="B13" s="44">
        <v>44160</v>
      </c>
      <c r="C13" s="20"/>
      <c r="D13" s="20">
        <f>44492</f>
        <v>44492</v>
      </c>
    </row>
    <row r="14" spans="1:4" ht="12.75" hidden="1">
      <c r="A14" s="1" t="s">
        <v>28</v>
      </c>
      <c r="B14" s="44"/>
      <c r="C14" s="20"/>
      <c r="D14" s="21"/>
    </row>
    <row r="15" spans="1:4" ht="12.75" hidden="1">
      <c r="A15" s="1" t="s">
        <v>29</v>
      </c>
      <c r="B15" s="44"/>
      <c r="C15" s="20"/>
      <c r="D15" s="21"/>
    </row>
    <row r="16" spans="1:4" ht="12.75">
      <c r="A16" s="1" t="s">
        <v>31</v>
      </c>
      <c r="B16" s="44">
        <v>4024</v>
      </c>
      <c r="C16" s="20"/>
      <c r="D16" s="20">
        <v>4024</v>
      </c>
    </row>
    <row r="17" spans="1:4" ht="12.75">
      <c r="A17" s="1" t="s">
        <v>30</v>
      </c>
      <c r="B17" s="44">
        <v>2597</v>
      </c>
      <c r="C17" s="20"/>
      <c r="D17" s="20">
        <v>2510</v>
      </c>
    </row>
    <row r="18" spans="1:4" ht="12.75">
      <c r="A18" s="1" t="s">
        <v>32</v>
      </c>
      <c r="B18" s="44">
        <v>7</v>
      </c>
      <c r="C18" s="20"/>
      <c r="D18" s="20">
        <v>7</v>
      </c>
    </row>
    <row r="19" spans="1:4" ht="12.75">
      <c r="A19" s="1" t="s">
        <v>33</v>
      </c>
      <c r="B19" s="44">
        <v>738</v>
      </c>
      <c r="C19" s="16"/>
      <c r="D19" s="20">
        <v>960</v>
      </c>
    </row>
    <row r="20" spans="2:4" ht="12.75">
      <c r="B20" s="45">
        <f>SUM(B13:B19)</f>
        <v>51526</v>
      </c>
      <c r="C20" s="16"/>
      <c r="D20" s="22">
        <f>SUM(D13:D19)</f>
        <v>51993</v>
      </c>
    </row>
    <row r="21" spans="2:4" ht="12.75">
      <c r="B21" s="44"/>
      <c r="C21" s="16"/>
      <c r="D21" s="20"/>
    </row>
    <row r="22" spans="1:4" ht="12.75">
      <c r="A22" s="4" t="s">
        <v>34</v>
      </c>
      <c r="B22" s="44"/>
      <c r="C22" s="20"/>
      <c r="D22" s="20"/>
    </row>
    <row r="23" spans="1:4" ht="12.75">
      <c r="A23" s="1" t="s">
        <v>35</v>
      </c>
      <c r="B23" s="44">
        <v>10024</v>
      </c>
      <c r="C23" s="20"/>
      <c r="D23" s="20">
        <v>15574</v>
      </c>
    </row>
    <row r="24" spans="1:4" ht="12.75">
      <c r="A24" s="1" t="s">
        <v>36</v>
      </c>
      <c r="B24" s="44">
        <v>153760</v>
      </c>
      <c r="C24" s="20"/>
      <c r="D24" s="20">
        <f>133813+2701-1</f>
        <v>136513</v>
      </c>
    </row>
    <row r="25" spans="1:4" ht="12.75">
      <c r="A25" s="1" t="s">
        <v>37</v>
      </c>
      <c r="B25" s="44">
        <v>8423</v>
      </c>
      <c r="C25" s="20"/>
      <c r="D25" s="20">
        <v>5566</v>
      </c>
    </row>
    <row r="26" spans="2:4" ht="12.75">
      <c r="B26" s="45">
        <f>SUM(B23:B25)</f>
        <v>172207</v>
      </c>
      <c r="C26" s="20"/>
      <c r="D26" s="22">
        <f>SUM(D23:D25)</f>
        <v>157653</v>
      </c>
    </row>
    <row r="27" spans="2:4" ht="12.75">
      <c r="B27" s="42"/>
      <c r="C27" s="16"/>
      <c r="D27" s="16"/>
    </row>
    <row r="28" spans="1:4" ht="13.5" thickBot="1">
      <c r="A28" s="4" t="s">
        <v>38</v>
      </c>
      <c r="B28" s="46">
        <f>B20+B26</f>
        <v>223733</v>
      </c>
      <c r="C28" s="24"/>
      <c r="D28" s="23">
        <f>D20+D26</f>
        <v>209646</v>
      </c>
    </row>
    <row r="29" spans="2:4" ht="12.75">
      <c r="B29" s="44"/>
      <c r="C29" s="20"/>
      <c r="D29" s="20"/>
    </row>
    <row r="30" spans="2:4" ht="12.75">
      <c r="B30" s="44"/>
      <c r="C30" s="20"/>
      <c r="D30" s="20"/>
    </row>
    <row r="31" spans="1:4" ht="13.5">
      <c r="A31" s="19" t="s">
        <v>40</v>
      </c>
      <c r="B31" s="44"/>
      <c r="C31" s="20"/>
      <c r="D31" s="20"/>
    </row>
    <row r="32" spans="1:4" ht="12.75">
      <c r="A32" s="4" t="s">
        <v>41</v>
      </c>
      <c r="B32" s="44"/>
      <c r="C32" s="20"/>
      <c r="D32" s="20"/>
    </row>
    <row r="33" spans="1:4" ht="12.75">
      <c r="A33" s="1" t="s">
        <v>42</v>
      </c>
      <c r="B33" s="44">
        <v>60000</v>
      </c>
      <c r="C33" s="20"/>
      <c r="D33" s="20">
        <v>60000</v>
      </c>
    </row>
    <row r="34" spans="1:4" ht="12.75">
      <c r="A34" s="1" t="s">
        <v>43</v>
      </c>
      <c r="B34" s="47">
        <v>29891</v>
      </c>
      <c r="C34" s="20"/>
      <c r="D34" s="25">
        <v>26284</v>
      </c>
    </row>
    <row r="35" spans="2:4" ht="12.75">
      <c r="B35" s="44">
        <f>SUM(B33:B34)</f>
        <v>89891</v>
      </c>
      <c r="C35" s="20"/>
      <c r="D35" s="20">
        <f>SUM(D33:D34)</f>
        <v>86284</v>
      </c>
    </row>
    <row r="36" spans="1:4" ht="12.75">
      <c r="A36" s="4" t="s">
        <v>44</v>
      </c>
      <c r="B36" s="48">
        <v>9407</v>
      </c>
      <c r="C36" s="8"/>
      <c r="D36" s="8">
        <v>9142</v>
      </c>
    </row>
    <row r="37" spans="1:4" ht="12.75">
      <c r="A37" s="4" t="s">
        <v>45</v>
      </c>
      <c r="B37" s="45">
        <f>SUM(B35:B36)</f>
        <v>99298</v>
      </c>
      <c r="C37" s="20"/>
      <c r="D37" s="22">
        <f>SUM(D35:D36)</f>
        <v>95426</v>
      </c>
    </row>
    <row r="38" spans="2:4" ht="12.75">
      <c r="B38" s="44"/>
      <c r="C38" s="20"/>
      <c r="D38" s="20"/>
    </row>
    <row r="39" spans="1:4" ht="12.75">
      <c r="A39" s="4" t="s">
        <v>46</v>
      </c>
      <c r="B39" s="44"/>
      <c r="C39" s="20"/>
      <c r="D39" s="20"/>
    </row>
    <row r="40" spans="1:4" ht="12.75">
      <c r="A40" s="1" t="s">
        <v>47</v>
      </c>
      <c r="B40" s="44">
        <v>2912</v>
      </c>
      <c r="C40" s="20"/>
      <c r="D40" s="20">
        <f>690+3195+1</f>
        <v>3886</v>
      </c>
    </row>
    <row r="41" spans="1:4" ht="12.75">
      <c r="A41" s="1" t="s">
        <v>48</v>
      </c>
      <c r="B41" s="44">
        <v>781</v>
      </c>
      <c r="C41" s="20"/>
      <c r="D41" s="20">
        <v>781</v>
      </c>
    </row>
    <row r="42" spans="2:4" ht="12.75">
      <c r="B42" s="45">
        <f>SUM(B40:B41)</f>
        <v>3693</v>
      </c>
      <c r="C42" s="20"/>
      <c r="D42" s="22">
        <f>SUM(D40:D41)</f>
        <v>4667</v>
      </c>
    </row>
    <row r="43" spans="2:4" ht="12.75">
      <c r="B43" s="44"/>
      <c r="C43" s="20"/>
      <c r="D43" s="20"/>
    </row>
    <row r="44" spans="1:4" ht="12.75">
      <c r="A44" s="4" t="s">
        <v>49</v>
      </c>
      <c r="B44" s="44"/>
      <c r="C44" s="20"/>
      <c r="D44" s="20"/>
    </row>
    <row r="45" spans="1:4" ht="12.75">
      <c r="A45" s="1" t="s">
        <v>50</v>
      </c>
      <c r="B45" s="44">
        <v>46230</v>
      </c>
      <c r="C45" s="20"/>
      <c r="D45" s="20">
        <f>36321+7013</f>
        <v>43334</v>
      </c>
    </row>
    <row r="46" spans="1:4" ht="12.75">
      <c r="A46" s="1" t="s">
        <v>51</v>
      </c>
      <c r="B46" s="44">
        <v>72951</v>
      </c>
      <c r="C46" s="20"/>
      <c r="D46" s="20">
        <f>501+64051-1</f>
        <v>64551</v>
      </c>
    </row>
    <row r="47" spans="1:4" ht="12.75">
      <c r="A47" s="1" t="s">
        <v>13</v>
      </c>
      <c r="B47" s="44">
        <v>1561</v>
      </c>
      <c r="C47" s="20"/>
      <c r="D47" s="20">
        <v>1668</v>
      </c>
    </row>
    <row r="48" spans="2:4" ht="12.75">
      <c r="B48" s="45">
        <f>SUM(B45:B47)</f>
        <v>120742</v>
      </c>
      <c r="C48" s="20"/>
      <c r="D48" s="22">
        <f>SUM(D45:D47)</f>
        <v>109553</v>
      </c>
    </row>
    <row r="49" spans="2:4" ht="12.75">
      <c r="B49" s="44"/>
      <c r="C49" s="20"/>
      <c r="D49" s="20"/>
    </row>
    <row r="50" spans="1:4" ht="12.75">
      <c r="A50" s="4" t="s">
        <v>52</v>
      </c>
      <c r="B50" s="45">
        <f>B42+B48</f>
        <v>124435</v>
      </c>
      <c r="C50" s="20"/>
      <c r="D50" s="22">
        <f>D42+D48</f>
        <v>114220</v>
      </c>
    </row>
    <row r="51" spans="2:4" ht="12.75">
      <c r="B51" s="42"/>
      <c r="C51" s="16"/>
      <c r="D51" s="16"/>
    </row>
    <row r="52" spans="1:5" ht="13.5" thickBot="1">
      <c r="A52" s="4" t="s">
        <v>53</v>
      </c>
      <c r="B52" s="46">
        <f>B37+B50</f>
        <v>223733</v>
      </c>
      <c r="C52" s="24"/>
      <c r="D52" s="23">
        <f>D37+D50</f>
        <v>209646</v>
      </c>
      <c r="E52" s="20"/>
    </row>
    <row r="53" spans="1:5" ht="12.75">
      <c r="A53" s="4"/>
      <c r="B53" s="42"/>
      <c r="C53" s="20"/>
      <c r="D53" s="16"/>
      <c r="E53" s="20"/>
    </row>
    <row r="54" spans="1:5" ht="12.75">
      <c r="A54" s="4" t="s">
        <v>94</v>
      </c>
      <c r="B54" s="49"/>
      <c r="C54" s="32"/>
      <c r="D54" s="17"/>
      <c r="E54" s="20"/>
    </row>
    <row r="55" spans="1:4" ht="13.5" thickBot="1">
      <c r="A55" s="4" t="s">
        <v>95</v>
      </c>
      <c r="B55" s="50">
        <f>B35/120000</f>
        <v>0.7490916666666667</v>
      </c>
      <c r="C55" s="33"/>
      <c r="D55" s="26">
        <f>D35/120000</f>
        <v>0.7190333333333333</v>
      </c>
    </row>
    <row r="57" ht="12.75">
      <c r="A57" s="4" t="s">
        <v>108</v>
      </c>
    </row>
    <row r="58" ht="12.75">
      <c r="A58" s="4" t="s">
        <v>109</v>
      </c>
    </row>
    <row r="59" spans="1:4" ht="12.75">
      <c r="A59" s="51"/>
      <c r="B59" s="51"/>
      <c r="C59" s="51"/>
      <c r="D59" s="51"/>
    </row>
    <row r="61" spans="2:4" ht="12.75">
      <c r="B61" s="20">
        <f>B28-B52</f>
        <v>0</v>
      </c>
      <c r="D61" s="20">
        <f>D28-D52</f>
        <v>0</v>
      </c>
    </row>
  </sheetData>
  <mergeCells count="3">
    <mergeCell ref="A1:D1"/>
    <mergeCell ref="A2:D2"/>
    <mergeCell ref="A59:D59"/>
  </mergeCells>
  <printOptions/>
  <pageMargins left="0.75" right="0.75" top="1" bottom="1.01" header="0.5" footer="0.5"/>
  <pageSetup horizontalDpi="600" verticalDpi="600" orientation="portrait" scale="90" r:id="rId1"/>
  <headerFooter alignWithMargins="0">
    <oddFooter>&amp;C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40">
      <selection activeCell="E57" sqref="E57"/>
    </sheetView>
  </sheetViews>
  <sheetFormatPr defaultColWidth="9.140625" defaultRowHeight="12.75"/>
  <cols>
    <col min="1" max="1" width="20.140625" style="1" customWidth="1"/>
    <col min="2" max="2" width="11.8515625" style="1" customWidth="1"/>
    <col min="3" max="3" width="12.57421875" style="1" customWidth="1"/>
    <col min="4" max="4" width="12.00390625" style="1" customWidth="1"/>
    <col min="5" max="5" width="11.140625" style="1" customWidth="1"/>
    <col min="6" max="6" width="10.7109375" style="1" customWidth="1"/>
    <col min="7" max="7" width="11.7109375" style="1" customWidth="1"/>
    <col min="8" max="16384" width="9.140625" style="1" customWidth="1"/>
  </cols>
  <sheetData>
    <row r="1" spans="1:9" ht="15.75">
      <c r="A1" s="52" t="s">
        <v>92</v>
      </c>
      <c r="B1" s="52"/>
      <c r="C1" s="52"/>
      <c r="D1" s="52"/>
      <c r="E1" s="52"/>
      <c r="F1" s="52"/>
      <c r="G1" s="52"/>
      <c r="H1" s="2"/>
      <c r="I1" s="2"/>
    </row>
    <row r="2" spans="1:9" ht="12.75">
      <c r="A2" s="53" t="s">
        <v>0</v>
      </c>
      <c r="B2" s="53"/>
      <c r="C2" s="53"/>
      <c r="D2" s="53"/>
      <c r="E2" s="53"/>
      <c r="F2" s="53"/>
      <c r="G2" s="53"/>
      <c r="H2" s="2"/>
      <c r="I2" s="2"/>
    </row>
    <row r="3" spans="1:8" ht="12.75">
      <c r="A3" s="4"/>
      <c r="B3" s="4"/>
      <c r="C3" s="5"/>
      <c r="D3" s="4"/>
      <c r="E3" s="5"/>
      <c r="F3" s="4"/>
      <c r="G3" s="5"/>
      <c r="H3" s="4"/>
    </row>
    <row r="4" spans="1:8" ht="12.75">
      <c r="A4" s="4" t="s">
        <v>54</v>
      </c>
      <c r="B4" s="4"/>
      <c r="C4" s="5"/>
      <c r="D4" s="4"/>
      <c r="E4" s="5"/>
      <c r="F4" s="4"/>
      <c r="G4" s="5"/>
      <c r="H4" s="4"/>
    </row>
    <row r="5" spans="1:8" ht="12.75">
      <c r="A5" s="4" t="s">
        <v>96</v>
      </c>
      <c r="B5" s="4"/>
      <c r="C5" s="5"/>
      <c r="D5" s="4"/>
      <c r="E5" s="5"/>
      <c r="F5" s="4"/>
      <c r="G5" s="5"/>
      <c r="H5" s="4"/>
    </row>
    <row r="6" spans="1:7" ht="12.75">
      <c r="A6" s="1" t="s">
        <v>24</v>
      </c>
      <c r="C6" s="6"/>
      <c r="E6" s="6"/>
      <c r="G6" s="6"/>
    </row>
    <row r="8" spans="2:7" ht="12.75">
      <c r="B8" s="54" t="s">
        <v>68</v>
      </c>
      <c r="C8" s="51"/>
      <c r="D8" s="51"/>
      <c r="E8" s="51"/>
      <c r="F8" s="4"/>
      <c r="G8" s="4"/>
    </row>
    <row r="9" spans="2:7" ht="12.75">
      <c r="B9" s="7" t="s">
        <v>58</v>
      </c>
      <c r="C9" s="7" t="s">
        <v>60</v>
      </c>
      <c r="D9" s="7" t="s">
        <v>61</v>
      </c>
      <c r="E9" s="7" t="s">
        <v>62</v>
      </c>
      <c r="F9" s="7" t="s">
        <v>63</v>
      </c>
      <c r="G9" s="7" t="s">
        <v>64</v>
      </c>
    </row>
    <row r="10" spans="2:7" ht="12.75">
      <c r="B10" s="7" t="s">
        <v>59</v>
      </c>
      <c r="C10" s="7" t="s">
        <v>61</v>
      </c>
      <c r="D10" s="7" t="s">
        <v>67</v>
      </c>
      <c r="E10" s="7"/>
      <c r="F10" s="7" t="s">
        <v>66</v>
      </c>
      <c r="G10" s="7" t="s">
        <v>65</v>
      </c>
    </row>
    <row r="11" spans="2:7" ht="12.75">
      <c r="B11" s="7"/>
      <c r="C11" s="7" t="s">
        <v>67</v>
      </c>
      <c r="D11" s="7"/>
      <c r="E11" s="7"/>
      <c r="F11" s="7"/>
      <c r="G11" s="7"/>
    </row>
    <row r="12" spans="2:7" ht="12.75">
      <c r="B12" s="7" t="s">
        <v>5</v>
      </c>
      <c r="C12" s="7" t="s">
        <v>5</v>
      </c>
      <c r="D12" s="7" t="s">
        <v>5</v>
      </c>
      <c r="E12" s="7" t="s">
        <v>5</v>
      </c>
      <c r="F12" s="7" t="s">
        <v>5</v>
      </c>
      <c r="G12" s="7" t="s">
        <v>5</v>
      </c>
    </row>
    <row r="13" ht="12.75">
      <c r="A13" s="4" t="s">
        <v>98</v>
      </c>
    </row>
    <row r="14" ht="12.75">
      <c r="A14" s="4" t="s">
        <v>99</v>
      </c>
    </row>
    <row r="15" spans="1:8" ht="12.75">
      <c r="A15" s="1" t="s">
        <v>55</v>
      </c>
      <c r="B15" s="20">
        <v>60000</v>
      </c>
      <c r="C15" s="20">
        <v>1128</v>
      </c>
      <c r="D15" s="20">
        <v>25156</v>
      </c>
      <c r="E15" s="20">
        <f>SUM(B15:D15)</f>
        <v>86284</v>
      </c>
      <c r="F15" s="20">
        <f>'BS'!D36</f>
        <v>9142</v>
      </c>
      <c r="G15" s="20">
        <f>SUM(E15:F15)</f>
        <v>95426</v>
      </c>
      <c r="H15" s="27">
        <f>G15-'BS'!D37</f>
        <v>0</v>
      </c>
    </row>
    <row r="16" spans="2:8" ht="12.75">
      <c r="B16" s="20"/>
      <c r="C16" s="20"/>
      <c r="D16" s="20"/>
      <c r="E16" s="20"/>
      <c r="F16" s="20"/>
      <c r="G16" s="20"/>
      <c r="H16" s="27"/>
    </row>
    <row r="17" spans="1:8" ht="12.75">
      <c r="A17" s="1" t="s">
        <v>56</v>
      </c>
      <c r="B17" s="27">
        <v>0</v>
      </c>
      <c r="C17" s="27">
        <v>0</v>
      </c>
      <c r="D17" s="27">
        <f>PL!F33</f>
        <v>3608</v>
      </c>
      <c r="E17" s="27">
        <f>SUM(B17:D17)</f>
        <v>3608</v>
      </c>
      <c r="F17" s="27">
        <f>PL!F34</f>
        <v>264</v>
      </c>
      <c r="G17" s="27">
        <f>SUM(E17:F17)</f>
        <v>3872</v>
      </c>
      <c r="H17" s="27"/>
    </row>
    <row r="18" spans="1:8" ht="12.75">
      <c r="A18" s="1" t="s">
        <v>57</v>
      </c>
      <c r="B18" s="20"/>
      <c r="C18" s="20"/>
      <c r="D18" s="20"/>
      <c r="E18" s="20"/>
      <c r="F18" s="20"/>
      <c r="G18" s="20"/>
      <c r="H18" s="27"/>
    </row>
    <row r="19" spans="2:8" ht="12.75">
      <c r="B19" s="20"/>
      <c r="C19" s="20"/>
      <c r="D19" s="20"/>
      <c r="E19" s="20"/>
      <c r="F19" s="20"/>
      <c r="G19" s="20"/>
      <c r="H19" s="35"/>
    </row>
    <row r="20" spans="1:8" ht="12.75">
      <c r="A20" s="1" t="s">
        <v>100</v>
      </c>
      <c r="B20" s="28"/>
      <c r="C20" s="28"/>
      <c r="D20" s="28"/>
      <c r="E20" s="28"/>
      <c r="F20" s="28"/>
      <c r="G20" s="28"/>
      <c r="H20" s="35"/>
    </row>
    <row r="21" spans="1:8" ht="13.5" thickBot="1">
      <c r="A21" s="29">
        <v>2006</v>
      </c>
      <c r="B21" s="30">
        <f aca="true" t="shared" si="0" ref="B21:G21">SUM(B15:B18)</f>
        <v>60000</v>
      </c>
      <c r="C21" s="30">
        <f t="shared" si="0"/>
        <v>1128</v>
      </c>
      <c r="D21" s="30">
        <f t="shared" si="0"/>
        <v>28764</v>
      </c>
      <c r="E21" s="30">
        <f t="shared" si="0"/>
        <v>89892</v>
      </c>
      <c r="F21" s="30">
        <f t="shared" si="0"/>
        <v>9406</v>
      </c>
      <c r="G21" s="30">
        <f t="shared" si="0"/>
        <v>99298</v>
      </c>
      <c r="H21" s="35">
        <f>G21-'BS'!B37</f>
        <v>0</v>
      </c>
    </row>
    <row r="22" ht="12.75">
      <c r="H22" s="35"/>
    </row>
    <row r="23" ht="12.75">
      <c r="H23" s="6"/>
    </row>
    <row r="24" ht="12.75">
      <c r="H24" s="6"/>
    </row>
    <row r="25" spans="2:7" ht="12.75">
      <c r="B25" s="54" t="s">
        <v>68</v>
      </c>
      <c r="C25" s="51"/>
      <c r="D25" s="51"/>
      <c r="E25" s="51"/>
      <c r="F25" s="4"/>
      <c r="G25" s="4"/>
    </row>
    <row r="26" spans="2:7" ht="12.75">
      <c r="B26" s="7" t="s">
        <v>58</v>
      </c>
      <c r="C26" s="7" t="s">
        <v>60</v>
      </c>
      <c r="D26" s="7" t="s">
        <v>61</v>
      </c>
      <c r="E26" s="7" t="s">
        <v>62</v>
      </c>
      <c r="F26" s="7" t="s">
        <v>63</v>
      </c>
      <c r="G26" s="7" t="s">
        <v>64</v>
      </c>
    </row>
    <row r="27" spans="2:7" ht="12.75">
      <c r="B27" s="7" t="s">
        <v>59</v>
      </c>
      <c r="C27" s="7" t="s">
        <v>61</v>
      </c>
      <c r="D27" s="7" t="s">
        <v>67</v>
      </c>
      <c r="E27" s="7"/>
      <c r="F27" s="7" t="s">
        <v>66</v>
      </c>
      <c r="G27" s="7" t="s">
        <v>65</v>
      </c>
    </row>
    <row r="28" spans="2:7" ht="12.75">
      <c r="B28" s="7"/>
      <c r="C28" s="7" t="s">
        <v>67</v>
      </c>
      <c r="D28" s="7"/>
      <c r="E28" s="7"/>
      <c r="F28" s="7"/>
      <c r="G28" s="7"/>
    </row>
    <row r="29" spans="2:7" ht="12.75">
      <c r="B29" s="7" t="s">
        <v>5</v>
      </c>
      <c r="C29" s="7" t="s">
        <v>5</v>
      </c>
      <c r="D29" s="7" t="s">
        <v>5</v>
      </c>
      <c r="E29" s="7" t="s">
        <v>5</v>
      </c>
      <c r="F29" s="7" t="s">
        <v>5</v>
      </c>
      <c r="G29" s="7" t="s">
        <v>5</v>
      </c>
    </row>
    <row r="30" ht="12.75">
      <c r="A30" s="4" t="s">
        <v>98</v>
      </c>
    </row>
    <row r="31" ht="12.75">
      <c r="A31" s="4" t="s">
        <v>101</v>
      </c>
    </row>
    <row r="32" spans="1:7" ht="12.75">
      <c r="A32" s="1" t="s">
        <v>91</v>
      </c>
      <c r="B32" s="20">
        <v>60000</v>
      </c>
      <c r="C32" s="20">
        <v>1128</v>
      </c>
      <c r="D32" s="20">
        <v>16728</v>
      </c>
      <c r="E32" s="20">
        <f>SUM(B32:D32)</f>
        <v>77856</v>
      </c>
      <c r="F32" s="20">
        <v>8734</v>
      </c>
      <c r="G32" s="20">
        <f>SUM(E32:F32)</f>
        <v>86590</v>
      </c>
    </row>
    <row r="33" spans="2:7" ht="12.75">
      <c r="B33" s="20"/>
      <c r="C33" s="20"/>
      <c r="D33" s="20"/>
      <c r="E33" s="20"/>
      <c r="F33" s="20"/>
      <c r="G33" s="20"/>
    </row>
    <row r="34" spans="1:8" ht="12.75">
      <c r="A34" s="1" t="s">
        <v>56</v>
      </c>
      <c r="B34" s="27">
        <v>0</v>
      </c>
      <c r="C34" s="27">
        <v>0</v>
      </c>
      <c r="D34" s="31">
        <f>PL!H33</f>
        <v>5971</v>
      </c>
      <c r="E34" s="31">
        <f>SUM(B34:D34)</f>
        <v>5971</v>
      </c>
      <c r="F34" s="31">
        <f>PL!H34</f>
        <v>388</v>
      </c>
      <c r="G34" s="31">
        <f>SUM(E34:F34)</f>
        <v>6359</v>
      </c>
      <c r="H34" s="27">
        <f>G34-PL!H35</f>
        <v>0</v>
      </c>
    </row>
    <row r="35" spans="1:7" ht="12.75">
      <c r="A35" s="1" t="s">
        <v>57</v>
      </c>
      <c r="B35" s="20"/>
      <c r="C35" s="20"/>
      <c r="D35" s="20"/>
      <c r="E35" s="20"/>
      <c r="F35" s="20"/>
      <c r="G35" s="20"/>
    </row>
    <row r="36" spans="2:7" ht="12.75">
      <c r="B36" s="20"/>
      <c r="C36" s="20"/>
      <c r="D36" s="20"/>
      <c r="E36" s="20"/>
      <c r="F36" s="20"/>
      <c r="G36" s="20"/>
    </row>
    <row r="37" spans="1:7" ht="12.75">
      <c r="A37" s="1" t="s">
        <v>100</v>
      </c>
      <c r="B37" s="28"/>
      <c r="C37" s="28"/>
      <c r="D37" s="28"/>
      <c r="E37" s="28"/>
      <c r="F37" s="28"/>
      <c r="G37" s="28"/>
    </row>
    <row r="38" spans="1:7" ht="13.5" thickBot="1">
      <c r="A38" s="29">
        <v>2005</v>
      </c>
      <c r="B38" s="30">
        <f aca="true" t="shared" si="1" ref="B38:G38">SUM(B32:B35)</f>
        <v>60000</v>
      </c>
      <c r="C38" s="30">
        <f t="shared" si="1"/>
        <v>1128</v>
      </c>
      <c r="D38" s="30">
        <f t="shared" si="1"/>
        <v>22699</v>
      </c>
      <c r="E38" s="30">
        <f t="shared" si="1"/>
        <v>83827</v>
      </c>
      <c r="F38" s="30">
        <f t="shared" si="1"/>
        <v>9122</v>
      </c>
      <c r="G38" s="30">
        <f t="shared" si="1"/>
        <v>92949</v>
      </c>
    </row>
    <row r="45" spans="1:7" ht="12.75">
      <c r="A45" s="36"/>
      <c r="B45" s="36"/>
      <c r="C45" s="36"/>
      <c r="D45" s="36"/>
      <c r="E45" s="36"/>
      <c r="F45" s="36"/>
      <c r="G45" s="36"/>
    </row>
    <row r="51" ht="12.75">
      <c r="A51" s="4" t="s">
        <v>107</v>
      </c>
    </row>
    <row r="52" ht="12.75">
      <c r="A52" s="4" t="s">
        <v>93</v>
      </c>
    </row>
  </sheetData>
  <mergeCells count="4">
    <mergeCell ref="B8:E8"/>
    <mergeCell ref="B25:E25"/>
    <mergeCell ref="A1:G1"/>
    <mergeCell ref="A2:G2"/>
  </mergeCells>
  <printOptions/>
  <pageMargins left="0.75" right="0.75" top="1" bottom="1" header="0.5" footer="0.5"/>
  <pageSetup horizontalDpi="600" verticalDpi="600" orientation="portrait" scale="95" r:id="rId1"/>
  <headerFooter alignWithMargins="0">
    <oddFooter>&amp;C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2">
      <selection activeCell="A28" sqref="A28"/>
    </sheetView>
  </sheetViews>
  <sheetFormatPr defaultColWidth="9.140625" defaultRowHeight="12.75"/>
  <cols>
    <col min="1" max="1" width="54.57421875" style="1" customWidth="1"/>
    <col min="2" max="2" width="17.57421875" style="1" customWidth="1"/>
    <col min="3" max="3" width="2.421875" style="1" customWidth="1"/>
    <col min="4" max="4" width="16.57421875" style="1" customWidth="1"/>
    <col min="5" max="16384" width="9.140625" style="1" customWidth="1"/>
  </cols>
  <sheetData>
    <row r="1" spans="1:10" ht="15.75">
      <c r="A1" s="52" t="s">
        <v>92</v>
      </c>
      <c r="B1" s="52"/>
      <c r="C1" s="52"/>
      <c r="D1" s="52"/>
      <c r="E1" s="2"/>
      <c r="F1" s="2"/>
      <c r="G1" s="2"/>
      <c r="H1" s="2"/>
      <c r="I1" s="2"/>
      <c r="J1" s="2"/>
    </row>
    <row r="2" spans="1:10" ht="12.75">
      <c r="A2" s="53" t="s">
        <v>0</v>
      </c>
      <c r="B2" s="53"/>
      <c r="C2" s="53"/>
      <c r="D2" s="53"/>
      <c r="E2" s="2"/>
      <c r="F2" s="2"/>
      <c r="G2" s="2"/>
      <c r="H2" s="2"/>
      <c r="I2" s="2"/>
      <c r="J2" s="2"/>
    </row>
    <row r="3" spans="1:9" ht="12.75">
      <c r="A3" s="4"/>
      <c r="B3" s="4"/>
      <c r="C3" s="4"/>
      <c r="D3" s="5"/>
      <c r="E3" s="4"/>
      <c r="F3" s="5"/>
      <c r="G3" s="4"/>
      <c r="H3" s="5"/>
      <c r="I3" s="4"/>
    </row>
    <row r="4" spans="1:9" ht="12.75">
      <c r="A4" s="4" t="s">
        <v>69</v>
      </c>
      <c r="B4" s="4"/>
      <c r="C4" s="4"/>
      <c r="D4" s="5"/>
      <c r="E4" s="4"/>
      <c r="F4" s="5"/>
      <c r="G4" s="4"/>
      <c r="H4" s="5"/>
      <c r="I4" s="4"/>
    </row>
    <row r="5" spans="1:9" ht="12.75">
      <c r="A5" s="4" t="s">
        <v>96</v>
      </c>
      <c r="B5" s="4"/>
      <c r="C5" s="4"/>
      <c r="D5" s="5"/>
      <c r="E5" s="4"/>
      <c r="F5" s="5"/>
      <c r="G5" s="4"/>
      <c r="H5" s="5"/>
      <c r="I5" s="4"/>
    </row>
    <row r="6" spans="1:8" ht="12.75">
      <c r="A6" s="1" t="s">
        <v>24</v>
      </c>
      <c r="D6" s="6"/>
      <c r="F6" s="6"/>
      <c r="H6" s="6"/>
    </row>
    <row r="8" spans="2:4" ht="12.75">
      <c r="B8" s="7" t="s">
        <v>102</v>
      </c>
      <c r="C8" s="7"/>
      <c r="D8" s="7" t="s">
        <v>102</v>
      </c>
    </row>
    <row r="9" spans="2:4" ht="12.75">
      <c r="B9" s="34" t="s">
        <v>103</v>
      </c>
      <c r="C9" s="7"/>
      <c r="D9" s="34" t="s">
        <v>104</v>
      </c>
    </row>
    <row r="10" spans="2:4" ht="12.75">
      <c r="B10" s="7" t="s">
        <v>5</v>
      </c>
      <c r="C10" s="7"/>
      <c r="D10" s="7" t="s">
        <v>5</v>
      </c>
    </row>
    <row r="12" spans="1:4" ht="12.75">
      <c r="A12" s="4" t="s">
        <v>12</v>
      </c>
      <c r="B12" s="38">
        <f>PL!F25</f>
        <v>5599</v>
      </c>
      <c r="C12" s="8"/>
      <c r="D12" s="8">
        <f>PL!H25</f>
        <v>7703</v>
      </c>
    </row>
    <row r="13" spans="2:4" ht="12.75">
      <c r="B13" s="38"/>
      <c r="C13" s="8"/>
      <c r="D13" s="8"/>
    </row>
    <row r="14" spans="1:4" ht="12.75">
      <c r="A14" s="1" t="s">
        <v>88</v>
      </c>
      <c r="B14" s="38"/>
      <c r="C14" s="8"/>
      <c r="D14" s="8"/>
    </row>
    <row r="15" spans="1:4" ht="12.75">
      <c r="A15" s="1" t="s">
        <v>70</v>
      </c>
      <c r="B15" s="38">
        <v>1839</v>
      </c>
      <c r="C15" s="8"/>
      <c r="D15" s="8">
        <v>2968</v>
      </c>
    </row>
    <row r="16" spans="2:4" ht="12.75">
      <c r="B16" s="39"/>
      <c r="C16" s="8"/>
      <c r="D16" s="9"/>
    </row>
    <row r="17" spans="1:4" ht="12.75">
      <c r="A17" s="1" t="s">
        <v>71</v>
      </c>
      <c r="B17" s="38">
        <f>SUM(B12:B16)</f>
        <v>7438</v>
      </c>
      <c r="C17" s="8"/>
      <c r="D17" s="8">
        <f>SUM(D12:D16)</f>
        <v>10671</v>
      </c>
    </row>
    <row r="18" spans="2:4" ht="12.75">
      <c r="B18" s="38"/>
      <c r="C18" s="8"/>
      <c r="D18" s="8"/>
    </row>
    <row r="19" spans="1:4" ht="12.75">
      <c r="A19" s="4" t="s">
        <v>72</v>
      </c>
      <c r="B19" s="38"/>
      <c r="C19" s="8"/>
      <c r="D19" s="8"/>
    </row>
    <row r="20" spans="1:4" ht="12.75">
      <c r="A20" s="1" t="s">
        <v>73</v>
      </c>
      <c r="B20" s="38">
        <v>-11597</v>
      </c>
      <c r="C20" s="8"/>
      <c r="D20" s="8">
        <v>19113</v>
      </c>
    </row>
    <row r="21" spans="1:4" ht="12.75">
      <c r="A21" s="1" t="s">
        <v>74</v>
      </c>
      <c r="B21" s="39">
        <v>3271</v>
      </c>
      <c r="C21" s="8"/>
      <c r="D21" s="9">
        <v>-24385</v>
      </c>
    </row>
    <row r="22" spans="1:4" ht="12.75">
      <c r="A22" s="4" t="s">
        <v>75</v>
      </c>
      <c r="B22" s="38">
        <f>SUM(B17:B21)</f>
        <v>-888</v>
      </c>
      <c r="C22" s="8"/>
      <c r="D22" s="8">
        <f>SUM(D17:D21)</f>
        <v>5399</v>
      </c>
    </row>
    <row r="23" spans="2:4" ht="12.75">
      <c r="B23" s="38"/>
      <c r="C23" s="8"/>
      <c r="D23" s="8"/>
    </row>
    <row r="24" spans="1:4" ht="12.75">
      <c r="A24" s="1" t="s">
        <v>76</v>
      </c>
      <c r="B24" s="38">
        <v>-1301</v>
      </c>
      <c r="C24" s="8"/>
      <c r="D24" s="8">
        <v>-1745</v>
      </c>
    </row>
    <row r="25" spans="1:4" ht="12.75">
      <c r="A25" s="1" t="s">
        <v>77</v>
      </c>
      <c r="B25" s="39">
        <v>-1672</v>
      </c>
      <c r="C25" s="8"/>
      <c r="D25" s="9">
        <v>-501</v>
      </c>
    </row>
    <row r="26" spans="1:4" ht="12.75">
      <c r="A26" s="4" t="s">
        <v>78</v>
      </c>
      <c r="B26" s="38">
        <f>SUM(B22:B25)</f>
        <v>-3861</v>
      </c>
      <c r="C26" s="8"/>
      <c r="D26" s="8">
        <f>SUM(D22:D25)</f>
        <v>3153</v>
      </c>
    </row>
    <row r="27" spans="2:4" ht="12.75">
      <c r="B27" s="38"/>
      <c r="C27" s="8"/>
      <c r="D27" s="8"/>
    </row>
    <row r="28" spans="1:4" ht="12.75">
      <c r="A28" s="4" t="s">
        <v>79</v>
      </c>
      <c r="B28" s="38">
        <v>-598</v>
      </c>
      <c r="C28" s="8"/>
      <c r="D28" s="8">
        <v>-1509</v>
      </c>
    </row>
    <row r="29" spans="1:4" ht="12.75">
      <c r="A29" s="4"/>
      <c r="B29" s="38"/>
      <c r="C29" s="8"/>
      <c r="D29" s="8"/>
    </row>
    <row r="30" spans="1:4" ht="12.75">
      <c r="A30" s="4" t="s">
        <v>80</v>
      </c>
      <c r="B30" s="38">
        <v>5574</v>
      </c>
      <c r="C30" s="8"/>
      <c r="D30" s="8">
        <v>-4934</v>
      </c>
    </row>
    <row r="31" spans="1:4" ht="12.75">
      <c r="A31" s="4"/>
      <c r="B31" s="39"/>
      <c r="C31" s="8"/>
      <c r="D31" s="9"/>
    </row>
    <row r="32" spans="1:4" ht="12.75">
      <c r="A32" s="4" t="s">
        <v>81</v>
      </c>
      <c r="B32" s="38">
        <f>SUM(B26:B31)</f>
        <v>1115</v>
      </c>
      <c r="C32" s="8"/>
      <c r="D32" s="8">
        <f>SUM(D26:D31)</f>
        <v>-3290</v>
      </c>
    </row>
    <row r="33" spans="1:4" ht="12.75">
      <c r="A33" s="4"/>
      <c r="B33" s="38"/>
      <c r="C33" s="8"/>
      <c r="D33" s="8"/>
    </row>
    <row r="34" spans="1:4" ht="12.75">
      <c r="A34" s="4" t="s">
        <v>82</v>
      </c>
      <c r="B34" s="38">
        <v>2554</v>
      </c>
      <c r="C34" s="8"/>
      <c r="D34" s="8">
        <v>5000</v>
      </c>
    </row>
    <row r="35" spans="1:4" ht="12.75">
      <c r="A35" s="4"/>
      <c r="B35" s="38"/>
      <c r="C35" s="8"/>
      <c r="D35" s="8"/>
    </row>
    <row r="36" spans="1:4" ht="13.5" thickBot="1">
      <c r="A36" s="4" t="s">
        <v>83</v>
      </c>
      <c r="B36" s="41">
        <f>SUM(B32:B35)</f>
        <v>3669</v>
      </c>
      <c r="C36" s="15"/>
      <c r="D36" s="10">
        <f>SUM(D32:D34)</f>
        <v>1710</v>
      </c>
    </row>
    <row r="37" spans="1:4" ht="12.75">
      <c r="A37" s="4"/>
      <c r="B37" s="38"/>
      <c r="C37" s="8"/>
      <c r="D37" s="8"/>
    </row>
    <row r="40" ht="12.75">
      <c r="A40" s="4" t="s">
        <v>84</v>
      </c>
    </row>
    <row r="41" spans="1:4" ht="12.75">
      <c r="A41" s="1" t="s">
        <v>85</v>
      </c>
      <c r="B41" s="8">
        <f>'BS'!B25</f>
        <v>8423</v>
      </c>
      <c r="C41" s="8"/>
      <c r="D41" s="8">
        <v>1726</v>
      </c>
    </row>
    <row r="42" spans="1:4" ht="12.75">
      <c r="A42" s="1" t="s">
        <v>86</v>
      </c>
      <c r="B42" s="8">
        <v>-2733</v>
      </c>
      <c r="C42" s="8"/>
      <c r="D42" s="27">
        <v>0</v>
      </c>
    </row>
    <row r="43" spans="1:4" ht="12.75">
      <c r="A43" s="1" t="s">
        <v>87</v>
      </c>
      <c r="B43" s="8">
        <v>-2021</v>
      </c>
      <c r="C43" s="8"/>
      <c r="D43" s="8">
        <v>-16</v>
      </c>
    </row>
    <row r="44" spans="2:4" ht="13.5" thickBot="1">
      <c r="B44" s="10">
        <f>SUM(B41:B43)</f>
        <v>3669</v>
      </c>
      <c r="C44" s="11"/>
      <c r="D44" s="10">
        <f>SUM(D41:D43)</f>
        <v>1710</v>
      </c>
    </row>
    <row r="45" spans="2:4" ht="12.75">
      <c r="B45" s="8"/>
      <c r="C45" s="8"/>
      <c r="D45" s="8"/>
    </row>
    <row r="51" ht="12.75">
      <c r="A51" s="4" t="s">
        <v>106</v>
      </c>
    </row>
    <row r="52" ht="12.75">
      <c r="A52" s="4" t="s">
        <v>105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  <headerFooter alignWithMargins="0">
    <oddFooter>&amp;C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Choong Chia Yee</dc:creator>
  <cp:keywords/>
  <dc:description/>
  <cp:lastModifiedBy>Ms </cp:lastModifiedBy>
  <cp:lastPrinted>2006-08-17T03:18:04Z</cp:lastPrinted>
  <dcterms:created xsi:type="dcterms:W3CDTF">2006-04-24T07:53:18Z</dcterms:created>
  <dcterms:modified xsi:type="dcterms:W3CDTF">2006-08-25T05:34:15Z</dcterms:modified>
  <cp:category/>
  <cp:version/>
  <cp:contentType/>
  <cp:contentStatus/>
</cp:coreProperties>
</file>